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alene/Desktop/"/>
    </mc:Choice>
  </mc:AlternateContent>
  <xr:revisionPtr revIDLastSave="0" documentId="8_{A9E11887-53A5-BB49-9165-A552E3801502}" xr6:coauthVersionLast="36" xr6:coauthVersionMax="36" xr10:uidLastSave="{00000000-0000-0000-0000-000000000000}"/>
  <bookViews>
    <workbookView xWindow="0" yWindow="460" windowWidth="28800" windowHeight="16240" activeTab="3" xr2:uid="{00000000-000D-0000-FFFF-FFFF00000000}"/>
  </bookViews>
  <sheets>
    <sheet name="Component I" sheetId="1" r:id="rId1"/>
    <sheet name="Component II" sheetId="2" r:id="rId2"/>
    <sheet name="Component III" sheetId="3" r:id="rId3"/>
    <sheet name="Overview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" i="3" l="1"/>
  <c r="C11" i="3"/>
  <c r="C20" i="3"/>
  <c r="C47" i="3"/>
  <c r="C53" i="3"/>
  <c r="C4" i="4"/>
  <c r="C59" i="3" l="1"/>
  <c r="C14" i="1"/>
  <c r="B5" i="2"/>
  <c r="C5" i="2"/>
  <c r="B20" i="3" l="1"/>
  <c r="B11" i="3"/>
  <c r="B5" i="3"/>
  <c r="B47" i="3"/>
  <c r="B53" i="3"/>
  <c r="B14" i="1" l="1"/>
  <c r="C19" i="1" l="1"/>
  <c r="B19" i="1"/>
  <c r="D5" i="2" l="1"/>
  <c r="E5" i="2"/>
  <c r="C14" i="2"/>
  <c r="C29" i="2" s="1"/>
  <c r="D14" i="2"/>
  <c r="E14" i="2"/>
  <c r="E29" i="2" s="1"/>
  <c r="B14" i="2"/>
  <c r="B29" i="2" s="1"/>
  <c r="D29" i="2" l="1"/>
  <c r="C23" i="1"/>
  <c r="C10" i="1"/>
  <c r="C5" i="1"/>
  <c r="B5" i="1"/>
  <c r="B10" i="1"/>
  <c r="B23" i="1"/>
  <c r="C28" i="1" l="1"/>
  <c r="B28" i="1"/>
  <c r="B59" i="3"/>
</calcChain>
</file>

<file path=xl/sharedStrings.xml><?xml version="1.0" encoding="utf-8"?>
<sst xmlns="http://schemas.openxmlformats.org/spreadsheetml/2006/main" count="163" uniqueCount="123">
  <si>
    <t>DATA-IM/EXPORT</t>
  </si>
  <si>
    <t>*proper import STUDENTS-YOURID.txt</t>
  </si>
  <si>
    <t>*proper import ITEMS-YOURID.txt</t>
  </si>
  <si>
    <t>DATA AUDITING</t>
  </si>
  <si>
    <t>CODE SYNTAX STRUCTURE</t>
  </si>
  <si>
    <t>* code runs from start to end</t>
  </si>
  <si>
    <t>* all required packages at front of syntax</t>
  </si>
  <si>
    <t>TOTAL</t>
  </si>
  <si>
    <t>STUDENTNR</t>
  </si>
  <si>
    <t>YOURID</t>
  </si>
  <si>
    <t>Grade Transformation</t>
  </si>
  <si>
    <t>F</t>
  </si>
  <si>
    <t>E</t>
  </si>
  <si>
    <t>D</t>
  </si>
  <si>
    <t>C</t>
  </si>
  <si>
    <t>B</t>
  </si>
  <si>
    <t>A</t>
  </si>
  <si>
    <t>Score</t>
  </si>
  <si>
    <t>Total</t>
  </si>
  <si>
    <t>1- Gestalt principles &amp; visual structure</t>
  </si>
  <si>
    <t>2- Keep it simple: Decoding &amp; Operations</t>
  </si>
  <si>
    <t>3- Less is more: Chartjunk &amp; data-ink ratio</t>
  </si>
  <si>
    <t>4- Graphical data integrity &amp; lie factor</t>
  </si>
  <si>
    <t>5- Annotation &amp; stand-alone readability</t>
  </si>
  <si>
    <t>Argumentation for design:</t>
  </si>
  <si>
    <t>Graphic Inquisition subscore</t>
  </si>
  <si>
    <t>Graphic Design subscore</t>
  </si>
  <si>
    <t>Reproducible R script</t>
  </si>
  <si>
    <t>Readable R script</t>
  </si>
  <si>
    <t>source of figure</t>
  </si>
  <si>
    <t>Req: 3 variables+panels/facets+not mere 4 data points</t>
  </si>
  <si>
    <t>Potential plagiarism/mere internet copypaste        (leave empty if not applicable)</t>
  </si>
  <si>
    <t>COMMENTS</t>
  </si>
  <si>
    <t>*Finding &amp; Handling anomalies with justification</t>
  </si>
  <si>
    <t>INSTRUCTIONS</t>
  </si>
  <si>
    <t>https://cemo.shinyapps.io/datagenerator/</t>
  </si>
  <si>
    <t>Go to</t>
  </si>
  <si>
    <t>download the two files &amp; put them in Component I folder</t>
  </si>
  <si>
    <t>shorten source path in import to filename</t>
  </si>
  <si>
    <t xml:space="preserve"> you can now run their syntax!</t>
  </si>
  <si>
    <t>*Wide format with person as research unit</t>
  </si>
  <si>
    <t>*succesful merger STUDENTS &amp; ITEMS</t>
  </si>
  <si>
    <t>*exact variable names &amp; order as specified (Person Gender SRTT Age Item01-Item30 Undecided1 Undecided2 Use)</t>
  </si>
  <si>
    <t>*rows increasing by Person</t>
  </si>
  <si>
    <t>* uneven items reverse coded</t>
  </si>
  <si>
    <t>*proper export to DATA-YOURID.RDS of final dataset</t>
  </si>
  <si>
    <t>* readability: structure &amp; comments</t>
  </si>
  <si>
    <t>Does message come across?</t>
  </si>
  <si>
    <t>What do they claim?</t>
  </si>
  <si>
    <t>What did they actually do?</t>
  </si>
  <si>
    <t>STUDENT</t>
  </si>
  <si>
    <t>population</t>
  </si>
  <si>
    <t>research units</t>
  </si>
  <si>
    <t>sample size (reported vs effective)</t>
  </si>
  <si>
    <t>significant</t>
  </si>
  <si>
    <t>effect size</t>
  </si>
  <si>
    <t>Credibility (believable, theoretically coherent, sound methods)</t>
  </si>
  <si>
    <t>Interestingness (change, impact, surprise, value)</t>
  </si>
  <si>
    <t>Generality (breadth in support and in applicability)</t>
  </si>
  <si>
    <t>Articulation (specific and precise formulation)</t>
  </si>
  <si>
    <t>Magnitude (size of "effect" in light of size of "cause", effect size)</t>
  </si>
  <si>
    <t>MAGIC criteria Abelson</t>
  </si>
  <si>
    <t>Check source (journal + author)</t>
  </si>
  <si>
    <t>Mismatch operationalization - theory - inferred generalization</t>
  </si>
  <si>
    <t>broad variable labels vs thin/narrow actual measured variable</t>
  </si>
  <si>
    <t>unvalidated and unreliable procedures</t>
  </si>
  <si>
    <t>ignoring proxy status of operationalized measure to draw overly general conclusions</t>
  </si>
  <si>
    <t>ignoring proxy status of limited sample to draw overly general conclusions</t>
  </si>
  <si>
    <t>small / unrepresentative sample  versus population size / character</t>
  </si>
  <si>
    <t>selection bias / restriction of range / …</t>
  </si>
  <si>
    <t>common language use of statistical terminology</t>
  </si>
  <si>
    <t>causal language not warranted by study design</t>
  </si>
  <si>
    <t>conclusions ignoring stated limitations</t>
  </si>
  <si>
    <t>not considering alternative explanations (cf. Confounding, artefacts, …)</t>
  </si>
  <si>
    <t>claiming intervention effect in absence of active control group</t>
  </si>
  <si>
    <t>non-double blind and other potential sources of researcher bias</t>
  </si>
  <si>
    <t>staring blindly at statistical significance without considering effect size</t>
  </si>
  <si>
    <t>unclear what data were actually used to get to the final results</t>
  </si>
  <si>
    <t>redundant reporting and technical terminology ”name dropping”</t>
  </si>
  <si>
    <t>no mentioning of assumptions modelling approach</t>
  </si>
  <si>
    <t>zero justification for techniques used/choices made</t>
  </si>
  <si>
    <t>no replication although different samples are readily available</t>
  </si>
  <si>
    <t>selectively cherry-picking results (and literature) and ignoring others that are not in-line with desired conclusion</t>
  </si>
  <si>
    <t>widely differing effective sample size in parts of the analyses or sample size as implied by reported results differs from the one being reported</t>
  </si>
  <si>
    <t>unclear method section hiding relevant operational details &amp; obstructing reproducibility</t>
  </si>
  <si>
    <t>misreporting of results</t>
  </si>
  <si>
    <t>has "epidemiological implications" for COVID transmission in each country</t>
  </si>
  <si>
    <t>countries whose dominant language contains aspirated consonants had more cases of COVID-19 than countries whose dominant language does not have aspirated consonants --&gt;</t>
  </si>
  <si>
    <t xml:space="preserve"> talking or breathing is sufficient to produce droplets --&gt;</t>
  </si>
  <si>
    <t>COVID transmitted by droplets (sneezing coughing) --&gt;</t>
  </si>
  <si>
    <t xml:space="preserve">(Inouye, 2003) aspirated consonants produce more droplets in comparison to unaspirated consonants--&gt; </t>
  </si>
  <si>
    <t>independent group t-test</t>
  </si>
  <si>
    <t>mixing Fisher (p value, null hypothesis) &amp; Neyman-Pearson (alternative hypothesis)</t>
  </si>
  <si>
    <t xml:space="preserve">comparison of two groups of countries but size and categorization unclear/unknown </t>
  </si>
  <si>
    <t>sample description n= 26 countries who were at top of unclear COVID ranking of certain date</t>
  </si>
  <si>
    <t xml:space="preserve">excluded "outliers" for weakly justified reasons </t>
  </si>
  <si>
    <t>boxplot with different label variable than terminology used for test</t>
  </si>
  <si>
    <t>(M = 254.9, SD = 159.5) vs  (M = 206, SD = 121.9);</t>
  </si>
  <si>
    <t>t(18) = 0.73, p &gt; .05     (group differrence in sample statistically not significantly different from zero)</t>
  </si>
  <si>
    <t>ecological fallacy issue: conclusions at level different than research unit level in data</t>
  </si>
  <si>
    <t>other</t>
  </si>
  <si>
    <t>Grade</t>
  </si>
  <si>
    <t>&lt;16</t>
  </si>
  <si>
    <t>Words (included in text + proper use)</t>
  </si>
  <si>
    <t>Figure should be a data graphic not an infographic; Discount if they ignored this basic requirement.</t>
  </si>
  <si>
    <t>(4 anomalies = 1 point per: duplicates ITEMS, out of range survey response, duplicates STUDENTS, out of range Age) &amp; 2 points in total for justification</t>
  </si>
  <si>
    <r>
      <t>*</t>
    </r>
    <r>
      <rPr>
        <b/>
        <sz val="11"/>
        <color theme="1"/>
        <rFont val="Calibri"/>
        <family val="2"/>
        <scheme val="minor"/>
      </rPr>
      <t xml:space="preserve"> Undecided1/2</t>
    </r>
    <r>
      <rPr>
        <sz val="11"/>
        <color theme="1"/>
        <rFont val="Calibri"/>
        <family val="2"/>
        <scheme val="minor"/>
      </rPr>
      <t>: two new variables with # of 0 responses per person 1st/2nd half of survey</t>
    </r>
  </si>
  <si>
    <r>
      <t xml:space="preserve">* </t>
    </r>
    <r>
      <rPr>
        <b/>
        <sz val="11"/>
        <color theme="1"/>
        <rFont val="Calibri"/>
        <family val="2"/>
        <scheme val="minor"/>
      </rPr>
      <t>Use</t>
    </r>
    <r>
      <rPr>
        <sz val="11"/>
        <color theme="1"/>
        <rFont val="Calibri"/>
        <family val="2"/>
        <scheme val="minor"/>
      </rPr>
      <t>: new variable coding for whether or not all response categories were used across the survey per person</t>
    </r>
  </si>
  <si>
    <t>&lt;15</t>
  </si>
  <si>
    <t>I</t>
  </si>
  <si>
    <t>II</t>
  </si>
  <si>
    <t>III</t>
  </si>
  <si>
    <t>GRADE</t>
  </si>
  <si>
    <t>2,5 points per main theme that is discussed with proper supporting evidence.</t>
  </si>
  <si>
    <t>What can you conclude based upon what they did? (list of seen objections - can loosely interpret/classify, each can only be checked once so 1 point max and total capped at 10, so no need to count beyond)</t>
  </si>
  <si>
    <t>*Intentional search for anomalies  (systematic search and reporting even on parts where no problems occurred)</t>
  </si>
  <si>
    <t>Notes</t>
  </si>
  <si>
    <t>For the five criteria see the set of course slides.</t>
  </si>
  <si>
    <t>APA compliance (Bold Figure next line italic title; actual figure, &amp; below an optional note)</t>
  </si>
  <si>
    <t>fill in number the student used for data file import</t>
  </si>
  <si>
    <t>DATA COMPUTATION (needs to account for auditing actions)</t>
  </si>
  <si>
    <t>DATA STRUCTURING (needs to account for auditing actions)</t>
  </si>
  <si>
    <t>average of all three components is the final grade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</si>
</sst>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theme="6"/>
        <bgColor indexed="64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2" applyNumberFormat="0" applyAlignment="0" applyProtection="0"/>
    <xf numFmtId="0" fontId="3" fillId="3" borderId="1" applyNumberFormat="0" applyAlignment="0" applyProtection="0"/>
    <xf numFmtId="0" fontId="8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0" xfId="1"/>
    <xf numFmtId="0" fontId="3" fillId="3" borderId="1" xfId="3"/>
    <xf numFmtId="0" fontId="1" fillId="2" borderId="0" xfId="1" applyAlignment="1">
      <alignment horizontal="right"/>
    </xf>
    <xf numFmtId="0" fontId="1" fillId="4" borderId="0" xfId="1" applyFill="1"/>
    <xf numFmtId="0" fontId="4" fillId="4" borderId="2" xfId="2" applyFont="1" applyFill="1" applyAlignment="1">
      <alignment horizontal="right"/>
    </xf>
    <xf numFmtId="0" fontId="2" fillId="3" borderId="2" xfId="2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 wrapText="1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vertical="top" wrapText="1"/>
    </xf>
    <xf numFmtId="0" fontId="1" fillId="4" borderId="0" xfId="1" applyFill="1" applyAlignment="1">
      <alignment wrapText="1"/>
    </xf>
    <xf numFmtId="0" fontId="3" fillId="3" borderId="1" xfId="3" applyAlignment="1">
      <alignment wrapText="1"/>
    </xf>
    <xf numFmtId="0" fontId="4" fillId="4" borderId="2" xfId="2" applyFont="1" applyFill="1" applyAlignment="1">
      <alignment horizontal="right" wrapText="1"/>
    </xf>
    <xf numFmtId="0" fontId="2" fillId="3" borderId="2" xfId="2" applyAlignment="1">
      <alignment horizontal="right" wrapText="1"/>
    </xf>
    <xf numFmtId="0" fontId="0" fillId="0" borderId="0" xfId="0" applyAlignment="1">
      <alignment vertical="top"/>
    </xf>
    <xf numFmtId="0" fontId="8" fillId="0" borderId="0" xfId="4" applyAlignment="1">
      <alignment wrapText="1"/>
    </xf>
    <xf numFmtId="0" fontId="5" fillId="0" borderId="0" xfId="0" applyFont="1" applyAlignment="1">
      <alignment wrapText="1"/>
    </xf>
    <xf numFmtId="0" fontId="0" fillId="0" borderId="0" xfId="0" applyNumberFormat="1"/>
    <xf numFmtId="0" fontId="5" fillId="0" borderId="0" xfId="0" applyFont="1" applyAlignment="1">
      <alignment horizontal="right"/>
    </xf>
    <xf numFmtId="0" fontId="5" fillId="0" borderId="0" xfId="0" applyFont="1" applyAlignment="1">
      <alignment horizontal="right" wrapText="1"/>
    </xf>
    <xf numFmtId="0" fontId="9" fillId="2" borderId="0" xfId="1" applyFont="1"/>
    <xf numFmtId="0" fontId="1" fillId="2" borderId="0" xfId="1" applyAlignment="1">
      <alignment wrapText="1"/>
    </xf>
    <xf numFmtId="0" fontId="1" fillId="2" borderId="0" xfId="1" applyAlignment="1">
      <alignment vertical="top" wrapText="1"/>
    </xf>
    <xf numFmtId="0" fontId="0" fillId="0" borderId="0" xfId="0" applyNumberFormat="1" applyAlignment="1">
      <alignment vertical="top"/>
    </xf>
    <xf numFmtId="0" fontId="5" fillId="0" borderId="0" xfId="0" applyFont="1" applyAlignment="1">
      <alignment horizontal="left" wrapText="1"/>
    </xf>
    <xf numFmtId="0" fontId="2" fillId="3" borderId="0" xfId="2" applyBorder="1" applyAlignment="1">
      <alignment horizontal="right"/>
    </xf>
    <xf numFmtId="0" fontId="10" fillId="0" borderId="0" xfId="0" applyFont="1" applyAlignment="1">
      <alignment horizontal="left" vertical="top" wrapText="1"/>
    </xf>
    <xf numFmtId="0" fontId="1" fillId="2" borderId="0" xfId="1" applyAlignment="1">
      <alignment horizontal="left"/>
    </xf>
    <xf numFmtId="0" fontId="9" fillId="2" borderId="0" xfId="1" applyFont="1" applyAlignment="1">
      <alignment horizontal="center"/>
    </xf>
  </cellXfs>
  <cellStyles count="5">
    <cellStyle name="Beregning" xfId="3" builtinId="22"/>
    <cellStyle name="God" xfId="1" builtinId="26"/>
    <cellStyle name="Hyperkobling" xfId="4" builtinId="8"/>
    <cellStyle name="Normal" xfId="0" builtinId="0"/>
    <cellStyle name="Utdata" xfId="2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emo.shinyapps.io/datagenerator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8"/>
  <sheetViews>
    <sheetView workbookViewId="0">
      <pane xSplit="1" ySplit="4" topLeftCell="B14" activePane="bottomRight" state="frozen"/>
      <selection pane="topRight" activeCell="B1" sqref="B1"/>
      <selection pane="bottomLeft" activeCell="A5" sqref="A5"/>
      <selection pane="bottomRight" activeCell="B29" sqref="B29"/>
    </sheetView>
  </sheetViews>
  <sheetFormatPr baseColWidth="10" defaultColWidth="8.83203125" defaultRowHeight="15" x14ac:dyDescent="0.2"/>
  <cols>
    <col min="1" max="1" width="54.5" style="7" customWidth="1"/>
    <col min="2" max="2" width="11.83203125" customWidth="1"/>
  </cols>
  <sheetData>
    <row r="1" spans="1:3" s="1" customFormat="1" x14ac:dyDescent="0.2">
      <c r="B1" s="3" t="s">
        <v>50</v>
      </c>
      <c r="C1" s="3"/>
    </row>
    <row r="2" spans="1:3" s="1" customFormat="1" x14ac:dyDescent="0.2">
      <c r="B2" s="3" t="s">
        <v>8</v>
      </c>
      <c r="C2" s="1">
        <v>7777</v>
      </c>
    </row>
    <row r="3" spans="1:3" s="1" customFormat="1" x14ac:dyDescent="0.2">
      <c r="B3" s="3" t="s">
        <v>9</v>
      </c>
      <c r="C3" s="1">
        <v>12345</v>
      </c>
    </row>
    <row r="4" spans="1:3" s="4" customFormat="1" x14ac:dyDescent="0.2">
      <c r="A4" s="13"/>
    </row>
    <row r="5" spans="1:3" s="2" customFormat="1" ht="16" x14ac:dyDescent="0.2">
      <c r="A5" s="14" t="s">
        <v>0</v>
      </c>
      <c r="B5" s="2">
        <f>SUM(B6:B8)</f>
        <v>3</v>
      </c>
      <c r="C5" s="2">
        <f t="shared" ref="C5" si="0">SUM(C6:C8)</f>
        <v>0</v>
      </c>
    </row>
    <row r="6" spans="1:3" ht="16" x14ac:dyDescent="0.2">
      <c r="A6" s="7" t="s">
        <v>1</v>
      </c>
      <c r="B6">
        <v>1</v>
      </c>
      <c r="C6">
        <v>0</v>
      </c>
    </row>
    <row r="7" spans="1:3" ht="16" x14ac:dyDescent="0.2">
      <c r="A7" s="7" t="s">
        <v>2</v>
      </c>
      <c r="B7">
        <v>1</v>
      </c>
      <c r="C7">
        <v>0</v>
      </c>
    </row>
    <row r="8" spans="1:3" ht="16" x14ac:dyDescent="0.2">
      <c r="A8" s="7" t="s">
        <v>45</v>
      </c>
      <c r="B8">
        <v>1</v>
      </c>
      <c r="C8">
        <v>0</v>
      </c>
    </row>
    <row r="10" spans="1:3" s="2" customFormat="1" ht="16" x14ac:dyDescent="0.2">
      <c r="A10" s="14" t="s">
        <v>3</v>
      </c>
      <c r="B10" s="2">
        <f t="shared" ref="B10:C10" si="1">SUM(B11:B12)</f>
        <v>9</v>
      </c>
      <c r="C10" s="2">
        <f t="shared" si="1"/>
        <v>0</v>
      </c>
    </row>
    <row r="11" spans="1:3" ht="32" x14ac:dyDescent="0.2">
      <c r="A11" s="7" t="s">
        <v>115</v>
      </c>
      <c r="B11">
        <v>3</v>
      </c>
      <c r="C11">
        <v>0</v>
      </c>
    </row>
    <row r="12" spans="1:3" ht="16" x14ac:dyDescent="0.2">
      <c r="A12" s="7" t="s">
        <v>33</v>
      </c>
      <c r="B12">
        <v>6</v>
      </c>
      <c r="C12">
        <v>0</v>
      </c>
    </row>
    <row r="13" spans="1:3" ht="48" x14ac:dyDescent="0.2">
      <c r="A13" s="8" t="s">
        <v>105</v>
      </c>
    </row>
    <row r="14" spans="1:3" s="2" customFormat="1" ht="16" x14ac:dyDescent="0.2">
      <c r="A14" s="14" t="s">
        <v>121</v>
      </c>
      <c r="B14" s="2">
        <f>SUM(B15:B18)</f>
        <v>7</v>
      </c>
      <c r="C14" s="2">
        <f t="shared" ref="C14" si="2">SUM(C15:C18)</f>
        <v>0</v>
      </c>
    </row>
    <row r="15" spans="1:3" ht="16" x14ac:dyDescent="0.2">
      <c r="A15" s="7" t="s">
        <v>40</v>
      </c>
      <c r="B15">
        <v>3</v>
      </c>
      <c r="C15">
        <v>0</v>
      </c>
    </row>
    <row r="16" spans="1:3" ht="16" x14ac:dyDescent="0.2">
      <c r="A16" s="7" t="s">
        <v>41</v>
      </c>
      <c r="B16">
        <v>2</v>
      </c>
      <c r="C16">
        <v>0</v>
      </c>
    </row>
    <row r="17" spans="1:3" s="17" customFormat="1" ht="32" x14ac:dyDescent="0.2">
      <c r="A17" s="8" t="s">
        <v>42</v>
      </c>
      <c r="B17" s="17">
        <v>1</v>
      </c>
      <c r="C17" s="17">
        <v>0</v>
      </c>
    </row>
    <row r="18" spans="1:3" ht="16" x14ac:dyDescent="0.2">
      <c r="A18" s="7" t="s">
        <v>43</v>
      </c>
      <c r="B18">
        <v>1</v>
      </c>
      <c r="C18">
        <v>0</v>
      </c>
    </row>
    <row r="19" spans="1:3" s="2" customFormat="1" ht="16" x14ac:dyDescent="0.2">
      <c r="A19" s="14" t="s">
        <v>120</v>
      </c>
      <c r="B19" s="2">
        <f t="shared" ref="B19:C19" si="3">SUM(B20:B22)</f>
        <v>6</v>
      </c>
      <c r="C19" s="2">
        <f t="shared" si="3"/>
        <v>0</v>
      </c>
    </row>
    <row r="20" spans="1:3" ht="16" x14ac:dyDescent="0.2">
      <c r="A20" s="7" t="s">
        <v>44</v>
      </c>
      <c r="B20">
        <v>2</v>
      </c>
      <c r="C20">
        <v>0</v>
      </c>
    </row>
    <row r="21" spans="1:3" ht="32" x14ac:dyDescent="0.2">
      <c r="A21" s="7" t="s">
        <v>106</v>
      </c>
      <c r="B21">
        <v>2</v>
      </c>
      <c r="C21">
        <v>0</v>
      </c>
    </row>
    <row r="22" spans="1:3" s="17" customFormat="1" ht="32" x14ac:dyDescent="0.2">
      <c r="A22" s="8" t="s">
        <v>107</v>
      </c>
      <c r="B22" s="17">
        <v>2</v>
      </c>
      <c r="C22" s="17">
        <v>0</v>
      </c>
    </row>
    <row r="23" spans="1:3" s="2" customFormat="1" ht="16" x14ac:dyDescent="0.2">
      <c r="A23" s="14" t="s">
        <v>4</v>
      </c>
      <c r="B23" s="2">
        <f t="shared" ref="B23:C23" si="4">SUM(B24:B26)</f>
        <v>5</v>
      </c>
      <c r="C23" s="2">
        <f t="shared" si="4"/>
        <v>0</v>
      </c>
    </row>
    <row r="24" spans="1:3" ht="16" x14ac:dyDescent="0.2">
      <c r="A24" s="7" t="s">
        <v>5</v>
      </c>
      <c r="B24">
        <v>1</v>
      </c>
      <c r="C24">
        <v>0</v>
      </c>
    </row>
    <row r="25" spans="1:3" ht="16" x14ac:dyDescent="0.2">
      <c r="A25" s="7" t="s">
        <v>6</v>
      </c>
      <c r="B25">
        <v>1</v>
      </c>
      <c r="C25">
        <v>0</v>
      </c>
    </row>
    <row r="26" spans="1:3" s="17" customFormat="1" ht="16" x14ac:dyDescent="0.2">
      <c r="A26" s="8" t="s">
        <v>46</v>
      </c>
      <c r="B26" s="17">
        <v>3</v>
      </c>
      <c r="C26" s="26">
        <v>0</v>
      </c>
    </row>
    <row r="27" spans="1:3" s="12" customFormat="1" x14ac:dyDescent="0.2"/>
    <row r="28" spans="1:3" s="2" customFormat="1" ht="16" x14ac:dyDescent="0.2">
      <c r="A28" s="14" t="s">
        <v>7</v>
      </c>
      <c r="B28" s="2">
        <f t="shared" ref="B28:C28" si="5">SUM(B23,B19,B14,B10,B5)</f>
        <v>30</v>
      </c>
      <c r="C28" s="2">
        <f t="shared" si="5"/>
        <v>0</v>
      </c>
    </row>
    <row r="29" spans="1:3" s="21" customFormat="1" ht="16" x14ac:dyDescent="0.2">
      <c r="A29" s="22" t="s">
        <v>101</v>
      </c>
      <c r="C29" s="21" t="s">
        <v>11</v>
      </c>
    </row>
    <row r="33" spans="1:2" ht="16" x14ac:dyDescent="0.2">
      <c r="A33" s="15" t="s">
        <v>10</v>
      </c>
      <c r="B33" s="5" t="s">
        <v>17</v>
      </c>
    </row>
    <row r="34" spans="1:2" ht="16" x14ac:dyDescent="0.2">
      <c r="A34" s="16" t="s">
        <v>11</v>
      </c>
      <c r="B34" s="6" t="s">
        <v>108</v>
      </c>
    </row>
    <row r="35" spans="1:2" ht="16" x14ac:dyDescent="0.2">
      <c r="A35" s="16" t="s">
        <v>12</v>
      </c>
      <c r="B35" s="6">
        <v>15</v>
      </c>
    </row>
    <row r="36" spans="1:2" ht="16" x14ac:dyDescent="0.2">
      <c r="A36" s="16" t="s">
        <v>13</v>
      </c>
      <c r="B36" s="6">
        <v>17</v>
      </c>
    </row>
    <row r="37" spans="1:2" ht="16" x14ac:dyDescent="0.2">
      <c r="A37" s="16" t="s">
        <v>14</v>
      </c>
      <c r="B37" s="6">
        <v>20</v>
      </c>
    </row>
    <row r="38" spans="1:2" ht="16" x14ac:dyDescent="0.2">
      <c r="A38" s="16" t="s">
        <v>15</v>
      </c>
      <c r="B38" s="6">
        <v>23</v>
      </c>
    </row>
    <row r="39" spans="1:2" ht="16" x14ac:dyDescent="0.2">
      <c r="A39" s="16" t="s">
        <v>16</v>
      </c>
      <c r="B39" s="6">
        <v>26</v>
      </c>
    </row>
    <row r="42" spans="1:2" ht="16" x14ac:dyDescent="0.2">
      <c r="A42" s="19" t="s">
        <v>34</v>
      </c>
    </row>
    <row r="43" spans="1:2" x14ac:dyDescent="0.2">
      <c r="A43" t="s">
        <v>36</v>
      </c>
    </row>
    <row r="44" spans="1:2" ht="16" x14ac:dyDescent="0.2">
      <c r="A44" s="18" t="s">
        <v>35</v>
      </c>
    </row>
    <row r="45" spans="1:2" ht="16" x14ac:dyDescent="0.2">
      <c r="A45" s="7" t="s">
        <v>119</v>
      </c>
    </row>
    <row r="46" spans="1:2" ht="16" x14ac:dyDescent="0.2">
      <c r="A46" s="7" t="s">
        <v>37</v>
      </c>
    </row>
    <row r="47" spans="1:2" ht="16" x14ac:dyDescent="0.2">
      <c r="A47" s="7" t="s">
        <v>38</v>
      </c>
    </row>
    <row r="48" spans="1:2" ht="16" x14ac:dyDescent="0.2">
      <c r="A48" s="7" t="s">
        <v>39</v>
      </c>
    </row>
  </sheetData>
  <hyperlinks>
    <hyperlink ref="A44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baseColWidth="10" defaultColWidth="8.83203125" defaultRowHeight="15" x14ac:dyDescent="0.2"/>
  <cols>
    <col min="1" max="1" width="49" customWidth="1"/>
    <col min="3" max="3" width="17.83203125" customWidth="1"/>
  </cols>
  <sheetData>
    <row r="1" spans="1:5" s="1" customFormat="1" x14ac:dyDescent="0.2">
      <c r="B1" s="3" t="s">
        <v>50</v>
      </c>
      <c r="C1" s="3"/>
    </row>
    <row r="2" spans="1:5" s="1" customFormat="1" x14ac:dyDescent="0.2">
      <c r="B2" s="3" t="s">
        <v>8</v>
      </c>
      <c r="C2" s="1">
        <v>7777</v>
      </c>
    </row>
    <row r="3" spans="1:5" s="1" customFormat="1" x14ac:dyDescent="0.2">
      <c r="B3" s="3" t="s">
        <v>9</v>
      </c>
      <c r="C3" s="1">
        <v>12345</v>
      </c>
    </row>
    <row r="4" spans="1:5" s="4" customFormat="1" x14ac:dyDescent="0.2"/>
    <row r="5" spans="1:5" s="2" customFormat="1" x14ac:dyDescent="0.2">
      <c r="A5" s="2" t="s">
        <v>25</v>
      </c>
      <c r="B5" s="2">
        <f t="shared" ref="B5:C5" si="0">SUM(B6:B11,B13)</f>
        <v>14</v>
      </c>
      <c r="C5" s="2">
        <f t="shared" si="0"/>
        <v>0</v>
      </c>
      <c r="D5" s="2">
        <f t="shared" ref="D5:E5" si="1">SUM(D6:D11)</f>
        <v>0</v>
      </c>
      <c r="E5" s="2">
        <f t="shared" si="1"/>
        <v>0</v>
      </c>
    </row>
    <row r="6" spans="1:5" x14ac:dyDescent="0.2">
      <c r="A6" t="s">
        <v>29</v>
      </c>
      <c r="B6">
        <v>1.5</v>
      </c>
    </row>
    <row r="7" spans="1:5" x14ac:dyDescent="0.2">
      <c r="A7" t="s">
        <v>19</v>
      </c>
      <c r="B7">
        <v>2.5</v>
      </c>
    </row>
    <row r="8" spans="1:5" x14ac:dyDescent="0.2">
      <c r="A8" t="s">
        <v>20</v>
      </c>
      <c r="B8">
        <v>2.5</v>
      </c>
    </row>
    <row r="9" spans="1:5" x14ac:dyDescent="0.2">
      <c r="A9" t="s">
        <v>21</v>
      </c>
      <c r="B9">
        <v>2.5</v>
      </c>
    </row>
    <row r="10" spans="1:5" x14ac:dyDescent="0.2">
      <c r="A10" t="s">
        <v>22</v>
      </c>
      <c r="B10">
        <v>2.5</v>
      </c>
    </row>
    <row r="11" spans="1:5" x14ac:dyDescent="0.2">
      <c r="A11" t="s">
        <v>23</v>
      </c>
      <c r="B11">
        <v>2.5</v>
      </c>
    </row>
    <row r="12" spans="1:5" s="9" customFormat="1" ht="32" x14ac:dyDescent="0.2">
      <c r="A12" s="9" t="s">
        <v>113</v>
      </c>
    </row>
    <row r="13" spans="1:5" s="9" customFormat="1" ht="32" x14ac:dyDescent="0.2">
      <c r="A13" s="29" t="s">
        <v>104</v>
      </c>
    </row>
    <row r="14" spans="1:5" s="2" customFormat="1" x14ac:dyDescent="0.2">
      <c r="A14" s="2" t="s">
        <v>26</v>
      </c>
      <c r="B14" s="2">
        <f t="shared" ref="B14:E14" si="2">SUM(B15:B26)</f>
        <v>20</v>
      </c>
      <c r="C14" s="2">
        <f t="shared" si="2"/>
        <v>0</v>
      </c>
      <c r="D14" s="2">
        <f t="shared" si="2"/>
        <v>0</v>
      </c>
      <c r="E14" s="2">
        <f t="shared" si="2"/>
        <v>0</v>
      </c>
    </row>
    <row r="15" spans="1:5" x14ac:dyDescent="0.2">
      <c r="A15" t="s">
        <v>19</v>
      </c>
      <c r="B15">
        <v>2</v>
      </c>
    </row>
    <row r="16" spans="1:5" x14ac:dyDescent="0.2">
      <c r="A16" t="s">
        <v>20</v>
      </c>
      <c r="B16">
        <v>2</v>
      </c>
    </row>
    <row r="17" spans="1:5" x14ac:dyDescent="0.2">
      <c r="A17" t="s">
        <v>21</v>
      </c>
      <c r="B17">
        <v>2</v>
      </c>
    </row>
    <row r="18" spans="1:5" x14ac:dyDescent="0.2">
      <c r="A18" t="s">
        <v>22</v>
      </c>
      <c r="B18">
        <v>2</v>
      </c>
    </row>
    <row r="19" spans="1:5" x14ac:dyDescent="0.2">
      <c r="A19" t="s">
        <v>23</v>
      </c>
      <c r="B19">
        <v>2</v>
      </c>
    </row>
    <row r="20" spans="1:5" s="8" customFormat="1" x14ac:dyDescent="0.2"/>
    <row r="21" spans="1:5" x14ac:dyDescent="0.2">
      <c r="A21" t="s">
        <v>118</v>
      </c>
      <c r="B21">
        <v>2</v>
      </c>
    </row>
    <row r="22" spans="1:5" x14ac:dyDescent="0.2">
      <c r="A22" t="s">
        <v>24</v>
      </c>
      <c r="B22">
        <v>2</v>
      </c>
    </row>
    <row r="23" spans="1:5" x14ac:dyDescent="0.2">
      <c r="A23" t="s">
        <v>47</v>
      </c>
      <c r="B23">
        <v>3</v>
      </c>
    </row>
    <row r="24" spans="1:5" x14ac:dyDescent="0.2">
      <c r="A24" t="s">
        <v>27</v>
      </c>
      <c r="B24">
        <v>1</v>
      </c>
    </row>
    <row r="25" spans="1:5" x14ac:dyDescent="0.2">
      <c r="A25" t="s">
        <v>28</v>
      </c>
      <c r="B25">
        <v>1</v>
      </c>
    </row>
    <row r="26" spans="1:5" x14ac:dyDescent="0.2">
      <c r="A26" t="s">
        <v>30</v>
      </c>
      <c r="B26">
        <v>1</v>
      </c>
    </row>
    <row r="27" spans="1:5" s="10" customFormat="1" ht="32" x14ac:dyDescent="0.2">
      <c r="A27" s="10" t="s">
        <v>31</v>
      </c>
    </row>
    <row r="28" spans="1:5" s="11" customFormat="1" ht="16" x14ac:dyDescent="0.2">
      <c r="A28" s="11" t="s">
        <v>32</v>
      </c>
    </row>
    <row r="29" spans="1:5" s="2" customFormat="1" x14ac:dyDescent="0.2">
      <c r="A29" s="2" t="s">
        <v>18</v>
      </c>
      <c r="B29" s="2">
        <f>SUM(B14,B5)</f>
        <v>34</v>
      </c>
      <c r="C29" s="2">
        <f>SUM(C14,C5)</f>
        <v>0</v>
      </c>
      <c r="D29" s="2">
        <f t="shared" ref="D29:E29" si="3">SUM(D14,D5)</f>
        <v>0</v>
      </c>
      <c r="E29" s="2">
        <f t="shared" si="3"/>
        <v>0</v>
      </c>
    </row>
    <row r="30" spans="1:5" s="21" customFormat="1" x14ac:dyDescent="0.2">
      <c r="C30" s="21" t="s">
        <v>11</v>
      </c>
    </row>
    <row r="32" spans="1:5" x14ac:dyDescent="0.2">
      <c r="A32" s="5" t="s">
        <v>10</v>
      </c>
      <c r="B32" s="5" t="s">
        <v>17</v>
      </c>
    </row>
    <row r="33" spans="1:2" x14ac:dyDescent="0.2">
      <c r="A33" s="6" t="s">
        <v>11</v>
      </c>
      <c r="B33" s="6" t="s">
        <v>102</v>
      </c>
    </row>
    <row r="34" spans="1:2" x14ac:dyDescent="0.2">
      <c r="A34" s="6" t="s">
        <v>12</v>
      </c>
      <c r="B34" s="6">
        <v>16</v>
      </c>
    </row>
    <row r="35" spans="1:2" x14ac:dyDescent="0.2">
      <c r="A35" s="6" t="s">
        <v>13</v>
      </c>
      <c r="B35" s="6">
        <v>19</v>
      </c>
    </row>
    <row r="36" spans="1:2" x14ac:dyDescent="0.2">
      <c r="A36" s="6" t="s">
        <v>14</v>
      </c>
      <c r="B36" s="6">
        <v>22</v>
      </c>
    </row>
    <row r="37" spans="1:2" x14ac:dyDescent="0.2">
      <c r="A37" s="6" t="s">
        <v>15</v>
      </c>
      <c r="B37" s="6">
        <v>25</v>
      </c>
    </row>
    <row r="38" spans="1:2" x14ac:dyDescent="0.2">
      <c r="A38" s="6" t="s">
        <v>16</v>
      </c>
      <c r="B38" s="6">
        <v>29</v>
      </c>
    </row>
    <row r="40" spans="1:2" x14ac:dyDescent="0.2">
      <c r="A40" s="28" t="s">
        <v>116</v>
      </c>
    </row>
    <row r="41" spans="1:2" x14ac:dyDescent="0.2">
      <c r="A41" s="28" t="s">
        <v>117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70"/>
  <sheetViews>
    <sheetView workbookViewId="0">
      <pane xSplit="2" ySplit="4" topLeftCell="C50" activePane="bottomRight" state="frozen"/>
      <selection pane="topRight" activeCell="C1" sqref="C1"/>
      <selection pane="bottomLeft" activeCell="A5" sqref="A5"/>
      <selection pane="bottomRight" activeCell="A5" sqref="A5"/>
    </sheetView>
  </sheetViews>
  <sheetFormatPr baseColWidth="10" defaultColWidth="8.83203125" defaultRowHeight="15" x14ac:dyDescent="0.2"/>
  <cols>
    <col min="1" max="1" width="51.5" style="7" customWidth="1"/>
    <col min="2" max="2" width="5.5" customWidth="1"/>
    <col min="3" max="3" width="18.5" customWidth="1"/>
  </cols>
  <sheetData>
    <row r="1" spans="1:3" s="1" customFormat="1" x14ac:dyDescent="0.2">
      <c r="A1" s="24"/>
      <c r="B1" s="3" t="s">
        <v>50</v>
      </c>
      <c r="C1" s="3"/>
    </row>
    <row r="2" spans="1:3" s="1" customFormat="1" x14ac:dyDescent="0.2">
      <c r="A2" s="24"/>
      <c r="B2" s="3" t="s">
        <v>8</v>
      </c>
      <c r="C2" s="1">
        <v>7777</v>
      </c>
    </row>
    <row r="3" spans="1:3" s="1" customFormat="1" x14ac:dyDescent="0.2">
      <c r="A3" s="24"/>
      <c r="B3" s="3" t="s">
        <v>9</v>
      </c>
      <c r="C3" s="1">
        <v>12345</v>
      </c>
    </row>
    <row r="4" spans="1:3" s="4" customFormat="1" x14ac:dyDescent="0.2">
      <c r="A4" s="13"/>
    </row>
    <row r="5" spans="1:3" s="2" customFormat="1" ht="16" x14ac:dyDescent="0.2">
      <c r="A5" s="14" t="s">
        <v>48</v>
      </c>
      <c r="B5" s="2">
        <f>SUM(B6:B10)</f>
        <v>5</v>
      </c>
      <c r="C5" s="2">
        <f t="shared" ref="C5" si="0">SUM(C6:C10)</f>
        <v>0</v>
      </c>
    </row>
    <row r="6" spans="1:3" ht="16" x14ac:dyDescent="0.2">
      <c r="A6" s="7" t="s">
        <v>89</v>
      </c>
      <c r="B6">
        <v>0.5</v>
      </c>
    </row>
    <row r="7" spans="1:3" ht="16" x14ac:dyDescent="0.2">
      <c r="A7" s="7" t="s">
        <v>88</v>
      </c>
      <c r="B7">
        <v>0.5</v>
      </c>
    </row>
    <row r="8" spans="1:3" ht="32" x14ac:dyDescent="0.2">
      <c r="A8" s="7" t="s">
        <v>90</v>
      </c>
      <c r="B8">
        <v>1</v>
      </c>
    </row>
    <row r="9" spans="1:3" ht="48" x14ac:dyDescent="0.2">
      <c r="A9" s="7" t="s">
        <v>87</v>
      </c>
      <c r="B9">
        <v>2</v>
      </c>
    </row>
    <row r="10" spans="1:3" ht="32" x14ac:dyDescent="0.2">
      <c r="A10" s="7" t="s">
        <v>86</v>
      </c>
      <c r="B10">
        <v>1</v>
      </c>
    </row>
    <row r="11" spans="1:3" s="2" customFormat="1" ht="16" x14ac:dyDescent="0.2">
      <c r="A11" s="14" t="s">
        <v>49</v>
      </c>
      <c r="B11" s="2">
        <f>SUM(B12:B19)</f>
        <v>7</v>
      </c>
      <c r="C11" s="2">
        <f t="shared" ref="C11" si="1">SUM(C12:C19)</f>
        <v>0</v>
      </c>
    </row>
    <row r="12" spans="1:3" ht="32" x14ac:dyDescent="0.2">
      <c r="A12" s="7" t="s">
        <v>94</v>
      </c>
      <c r="B12">
        <v>1</v>
      </c>
    </row>
    <row r="13" spans="1:3" ht="16" x14ac:dyDescent="0.2">
      <c r="A13" s="7" t="s">
        <v>95</v>
      </c>
      <c r="B13">
        <v>1</v>
      </c>
    </row>
    <row r="14" spans="1:3" ht="32" x14ac:dyDescent="0.2">
      <c r="A14" s="7" t="s">
        <v>93</v>
      </c>
      <c r="B14">
        <v>1</v>
      </c>
    </row>
    <row r="15" spans="1:3" ht="16" x14ac:dyDescent="0.2">
      <c r="A15" s="7" t="s">
        <v>97</v>
      </c>
      <c r="B15">
        <v>1</v>
      </c>
    </row>
    <row r="16" spans="1:3" ht="16" x14ac:dyDescent="0.2">
      <c r="A16" s="7" t="s">
        <v>91</v>
      </c>
      <c r="B16">
        <v>1</v>
      </c>
    </row>
    <row r="17" spans="1:3" ht="32" x14ac:dyDescent="0.2">
      <c r="A17" s="7" t="s">
        <v>98</v>
      </c>
      <c r="B17">
        <v>1</v>
      </c>
    </row>
    <row r="18" spans="1:3" ht="32" x14ac:dyDescent="0.2">
      <c r="A18" s="7" t="s">
        <v>92</v>
      </c>
      <c r="B18">
        <v>0.5</v>
      </c>
    </row>
    <row r="19" spans="1:3" ht="32" x14ac:dyDescent="0.2">
      <c r="A19" s="7" t="s">
        <v>96</v>
      </c>
      <c r="B19">
        <v>0.5</v>
      </c>
    </row>
    <row r="20" spans="1:3" s="2" customFormat="1" ht="64" x14ac:dyDescent="0.2">
      <c r="A20" s="14" t="s">
        <v>114</v>
      </c>
      <c r="B20" s="2">
        <f t="shared" ref="B20:C20" si="2">IF(SUM(B21:B46)&gt;10,10,SUM(B21:B46))</f>
        <v>10</v>
      </c>
      <c r="C20" s="2">
        <f t="shared" si="2"/>
        <v>0</v>
      </c>
    </row>
    <row r="21" spans="1:3" ht="16" x14ac:dyDescent="0.2">
      <c r="A21" s="7" t="s">
        <v>62</v>
      </c>
      <c r="B21">
        <v>1</v>
      </c>
    </row>
    <row r="22" spans="1:3" ht="16" x14ac:dyDescent="0.2">
      <c r="A22" s="7" t="s">
        <v>63</v>
      </c>
      <c r="B22">
        <v>1</v>
      </c>
    </row>
    <row r="23" spans="1:3" ht="32" x14ac:dyDescent="0.2">
      <c r="A23" s="7" t="s">
        <v>99</v>
      </c>
      <c r="B23">
        <v>1</v>
      </c>
    </row>
    <row r="24" spans="1:3" ht="32" x14ac:dyDescent="0.2">
      <c r="A24" s="7" t="s">
        <v>68</v>
      </c>
      <c r="B24">
        <v>1</v>
      </c>
    </row>
    <row r="25" spans="1:3" ht="16" x14ac:dyDescent="0.2">
      <c r="A25" s="7" t="s">
        <v>69</v>
      </c>
      <c r="B25">
        <v>1</v>
      </c>
    </row>
    <row r="26" spans="1:3" ht="16" x14ac:dyDescent="0.2">
      <c r="A26" s="7" t="s">
        <v>64</v>
      </c>
      <c r="B26">
        <v>1</v>
      </c>
    </row>
    <row r="27" spans="1:3" ht="16" x14ac:dyDescent="0.2">
      <c r="A27" s="7" t="s">
        <v>65</v>
      </c>
      <c r="B27">
        <v>1</v>
      </c>
    </row>
    <row r="28" spans="1:3" ht="32" x14ac:dyDescent="0.2">
      <c r="A28" s="7" t="s">
        <v>66</v>
      </c>
      <c r="B28">
        <v>1</v>
      </c>
    </row>
    <row r="29" spans="1:3" ht="32" x14ac:dyDescent="0.2">
      <c r="A29" s="7" t="s">
        <v>67</v>
      </c>
      <c r="B29">
        <v>1</v>
      </c>
    </row>
    <row r="30" spans="1:3" ht="16" x14ac:dyDescent="0.2">
      <c r="A30" s="7" t="s">
        <v>70</v>
      </c>
      <c r="B30">
        <v>1</v>
      </c>
    </row>
    <row r="31" spans="1:3" ht="16" x14ac:dyDescent="0.2">
      <c r="A31" s="7" t="s">
        <v>71</v>
      </c>
      <c r="B31">
        <v>1</v>
      </c>
    </row>
    <row r="32" spans="1:3" ht="16" x14ac:dyDescent="0.2">
      <c r="A32" s="7" t="s">
        <v>72</v>
      </c>
      <c r="B32">
        <v>1</v>
      </c>
    </row>
    <row r="33" spans="1:3" ht="32" x14ac:dyDescent="0.2">
      <c r="A33" s="7" t="s">
        <v>73</v>
      </c>
      <c r="B33">
        <v>1</v>
      </c>
    </row>
    <row r="34" spans="1:3" ht="16" x14ac:dyDescent="0.2">
      <c r="A34" s="7" t="s">
        <v>74</v>
      </c>
      <c r="B34">
        <v>1</v>
      </c>
    </row>
    <row r="35" spans="1:3" ht="16" x14ac:dyDescent="0.2">
      <c r="A35" s="7" t="s">
        <v>75</v>
      </c>
      <c r="B35">
        <v>1</v>
      </c>
    </row>
    <row r="36" spans="1:3" ht="32" x14ac:dyDescent="0.2">
      <c r="A36" s="7" t="s">
        <v>76</v>
      </c>
      <c r="B36">
        <v>1</v>
      </c>
    </row>
    <row r="37" spans="1:3" ht="16" x14ac:dyDescent="0.2">
      <c r="A37" s="7" t="s">
        <v>77</v>
      </c>
      <c r="B37">
        <v>1</v>
      </c>
    </row>
    <row r="38" spans="1:3" ht="32" x14ac:dyDescent="0.2">
      <c r="A38" s="7" t="s">
        <v>84</v>
      </c>
      <c r="B38">
        <v>1</v>
      </c>
    </row>
    <row r="39" spans="1:3" ht="16" x14ac:dyDescent="0.2">
      <c r="A39" s="7" t="s">
        <v>78</v>
      </c>
      <c r="B39">
        <v>1</v>
      </c>
    </row>
    <row r="40" spans="1:3" ht="16" x14ac:dyDescent="0.2">
      <c r="A40" s="7" t="s">
        <v>79</v>
      </c>
      <c r="B40">
        <v>1</v>
      </c>
    </row>
    <row r="41" spans="1:3" ht="16" x14ac:dyDescent="0.2">
      <c r="A41" s="7" t="s">
        <v>80</v>
      </c>
      <c r="B41">
        <v>1</v>
      </c>
    </row>
    <row r="42" spans="1:3" ht="16" x14ac:dyDescent="0.2">
      <c r="A42" s="7" t="s">
        <v>81</v>
      </c>
      <c r="B42">
        <v>1</v>
      </c>
    </row>
    <row r="43" spans="1:3" ht="48" x14ac:dyDescent="0.2">
      <c r="A43" s="7" t="s">
        <v>83</v>
      </c>
      <c r="B43">
        <v>1</v>
      </c>
    </row>
    <row r="44" spans="1:3" ht="32" x14ac:dyDescent="0.2">
      <c r="A44" s="7" t="s">
        <v>82</v>
      </c>
      <c r="B44">
        <v>1</v>
      </c>
    </row>
    <row r="45" spans="1:3" ht="16" x14ac:dyDescent="0.2">
      <c r="A45" s="7" t="s">
        <v>85</v>
      </c>
      <c r="B45">
        <v>1</v>
      </c>
    </row>
    <row r="46" spans="1:3" ht="16" x14ac:dyDescent="0.2">
      <c r="A46" s="7" t="s">
        <v>100</v>
      </c>
      <c r="B46">
        <v>1</v>
      </c>
    </row>
    <row r="47" spans="1:3" s="2" customFormat="1" ht="16" x14ac:dyDescent="0.2">
      <c r="A47" s="14" t="s">
        <v>61</v>
      </c>
      <c r="B47" s="2">
        <f>SUM(B48:B52)</f>
        <v>7</v>
      </c>
      <c r="C47" s="2">
        <f t="shared" ref="C47" si="3">SUM(C48:C52)</f>
        <v>0</v>
      </c>
    </row>
    <row r="48" spans="1:3" ht="16" x14ac:dyDescent="0.2">
      <c r="A48" s="7" t="s">
        <v>60</v>
      </c>
      <c r="B48">
        <v>1.5</v>
      </c>
    </row>
    <row r="49" spans="1:3" ht="16" x14ac:dyDescent="0.2">
      <c r="A49" s="7" t="s">
        <v>59</v>
      </c>
      <c r="B49">
        <v>1.5</v>
      </c>
    </row>
    <row r="50" spans="1:3" ht="16" x14ac:dyDescent="0.2">
      <c r="A50" s="7" t="s">
        <v>58</v>
      </c>
      <c r="B50">
        <v>1.5</v>
      </c>
    </row>
    <row r="51" spans="1:3" ht="16" x14ac:dyDescent="0.2">
      <c r="A51" s="7" t="s">
        <v>57</v>
      </c>
      <c r="B51">
        <v>1</v>
      </c>
    </row>
    <row r="52" spans="1:3" ht="16" x14ac:dyDescent="0.2">
      <c r="A52" s="7" t="s">
        <v>56</v>
      </c>
      <c r="B52">
        <v>1.5</v>
      </c>
    </row>
    <row r="53" spans="1:3" s="2" customFormat="1" ht="16" x14ac:dyDescent="0.2">
      <c r="A53" s="14" t="s">
        <v>103</v>
      </c>
      <c r="B53" s="2">
        <f>SUM(B54:B58)</f>
        <v>5</v>
      </c>
      <c r="C53" s="2">
        <f t="shared" ref="C53" si="4">SUM(C54:C58)</f>
        <v>0</v>
      </c>
    </row>
    <row r="54" spans="1:3" ht="16" x14ac:dyDescent="0.2">
      <c r="A54" s="7" t="s">
        <v>51</v>
      </c>
      <c r="B54" s="20">
        <v>1</v>
      </c>
    </row>
    <row r="55" spans="1:3" ht="16" x14ac:dyDescent="0.2">
      <c r="A55" s="7" t="s">
        <v>52</v>
      </c>
      <c r="B55">
        <v>1</v>
      </c>
    </row>
    <row r="56" spans="1:3" ht="16" x14ac:dyDescent="0.2">
      <c r="A56" s="8" t="s">
        <v>53</v>
      </c>
      <c r="B56">
        <v>1</v>
      </c>
    </row>
    <row r="57" spans="1:3" ht="16" x14ac:dyDescent="0.2">
      <c r="A57" s="8" t="s">
        <v>54</v>
      </c>
      <c r="B57">
        <v>1</v>
      </c>
    </row>
    <row r="58" spans="1:3" s="8" customFormat="1" ht="16" x14ac:dyDescent="0.2">
      <c r="A58" s="8" t="s">
        <v>55</v>
      </c>
      <c r="B58" s="8">
        <v>1</v>
      </c>
    </row>
    <row r="59" spans="1:3" s="2" customFormat="1" ht="16" x14ac:dyDescent="0.2">
      <c r="A59" s="14" t="s">
        <v>18</v>
      </c>
      <c r="B59" s="2">
        <f t="shared" ref="B59:C59" si="5">SUM(B20,B47,B11,B5,B53)</f>
        <v>34</v>
      </c>
      <c r="C59" s="2">
        <f t="shared" si="5"/>
        <v>0</v>
      </c>
    </row>
    <row r="60" spans="1:3" s="21" customFormat="1" ht="16" x14ac:dyDescent="0.2">
      <c r="A60" s="27" t="s">
        <v>101</v>
      </c>
      <c r="B60" s="21" t="s">
        <v>16</v>
      </c>
      <c r="C60" s="21" t="s">
        <v>11</v>
      </c>
    </row>
    <row r="61" spans="1:3" x14ac:dyDescent="0.2">
      <c r="A61" s="11"/>
    </row>
    <row r="62" spans="1:3" x14ac:dyDescent="0.2">
      <c r="A62" s="11"/>
    </row>
    <row r="64" spans="1:3" ht="16" x14ac:dyDescent="0.2">
      <c r="A64" s="15" t="s">
        <v>10</v>
      </c>
      <c r="B64" s="5" t="s">
        <v>17</v>
      </c>
    </row>
    <row r="65" spans="1:2" ht="16" x14ac:dyDescent="0.2">
      <c r="A65" s="16" t="s">
        <v>11</v>
      </c>
      <c r="B65" s="6" t="s">
        <v>102</v>
      </c>
    </row>
    <row r="66" spans="1:2" ht="16" x14ac:dyDescent="0.2">
      <c r="A66" s="16" t="s">
        <v>12</v>
      </c>
      <c r="B66" s="6">
        <v>16</v>
      </c>
    </row>
    <row r="67" spans="1:2" ht="16" x14ac:dyDescent="0.2">
      <c r="A67" s="16" t="s">
        <v>13</v>
      </c>
      <c r="B67" s="6">
        <v>19</v>
      </c>
    </row>
    <row r="68" spans="1:2" ht="16" x14ac:dyDescent="0.2">
      <c r="A68" s="16" t="s">
        <v>14</v>
      </c>
      <c r="B68" s="6">
        <v>22</v>
      </c>
    </row>
    <row r="69" spans="1:2" ht="16" x14ac:dyDescent="0.2">
      <c r="A69" s="16" t="s">
        <v>15</v>
      </c>
      <c r="B69" s="6">
        <v>25</v>
      </c>
    </row>
    <row r="70" spans="1:2" ht="16" x14ac:dyDescent="0.2">
      <c r="A70" s="16" t="s">
        <v>16</v>
      </c>
      <c r="B70" s="6">
        <v>29</v>
      </c>
    </row>
  </sheetData>
  <pageMargins left="0.7" right="0.7" top="0.75" bottom="0.75" header="0.3" footer="0.3"/>
  <pageSetup paperSize="9" orientation="portrait" r:id="rId1"/>
  <ignoredErrors>
    <ignoredError sqref="B11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8"/>
  <sheetViews>
    <sheetView tabSelected="1" workbookViewId="0">
      <selection activeCell="F10" sqref="F10"/>
    </sheetView>
  </sheetViews>
  <sheetFormatPr baseColWidth="10" defaultColWidth="8.83203125" defaultRowHeight="15" x14ac:dyDescent="0.2"/>
  <sheetData>
    <row r="1" spans="1:3" s="1" customFormat="1" x14ac:dyDescent="0.2">
      <c r="B1" s="3" t="s">
        <v>50</v>
      </c>
      <c r="C1" s="3"/>
    </row>
    <row r="2" spans="1:3" s="1" customFormat="1" x14ac:dyDescent="0.2">
      <c r="B2" s="3" t="s">
        <v>8</v>
      </c>
      <c r="C2" s="1">
        <v>7777</v>
      </c>
    </row>
    <row r="3" spans="1:3" s="1" customFormat="1" x14ac:dyDescent="0.2">
      <c r="B3" s="3" t="s">
        <v>9</v>
      </c>
      <c r="C3" s="1">
        <v>12345</v>
      </c>
    </row>
    <row r="4" spans="1:3" x14ac:dyDescent="0.2">
      <c r="B4" s="3" t="s">
        <v>109</v>
      </c>
      <c r="C4" t="str">
        <f>'Component I'!C29</f>
        <v>F</v>
      </c>
    </row>
    <row r="5" spans="1:3" x14ac:dyDescent="0.2">
      <c r="B5" s="3" t="s">
        <v>110</v>
      </c>
      <c r="C5" t="s">
        <v>15</v>
      </c>
    </row>
    <row r="6" spans="1:3" x14ac:dyDescent="0.2">
      <c r="B6" s="3" t="s">
        <v>111</v>
      </c>
      <c r="C6" t="s">
        <v>14</v>
      </c>
    </row>
    <row r="7" spans="1:3" s="23" customFormat="1" x14ac:dyDescent="0.2">
      <c r="B7" s="31" t="s">
        <v>112</v>
      </c>
      <c r="C7" s="23" t="s">
        <v>15</v>
      </c>
    </row>
    <row r="8" spans="1:3" x14ac:dyDescent="0.2">
      <c r="A8" s="25"/>
      <c r="B8" s="30" t="s">
        <v>122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1CC1E4845787DF4388E9CAFECDABA8ED" ma:contentTypeVersion="12" ma:contentTypeDescription="Opprett et nytt dokument." ma:contentTypeScope="" ma:versionID="473da3c9dec33173a898822a311bb3b5">
  <xsd:schema xmlns:xsd="http://www.w3.org/2001/XMLSchema" xmlns:xs="http://www.w3.org/2001/XMLSchema" xmlns:p="http://schemas.microsoft.com/office/2006/metadata/properties" xmlns:ns3="093e85ca-4841-4561-abb3-734a71a57e10" xmlns:ns4="fd9bcb13-df5c-4f03-923b-fe769015c4e3" targetNamespace="http://schemas.microsoft.com/office/2006/metadata/properties" ma:root="true" ma:fieldsID="f76f677d0247714c39212d7814c7e469" ns3:_="" ns4:_="">
    <xsd:import namespace="093e85ca-4841-4561-abb3-734a71a57e10"/>
    <xsd:import namespace="fd9bcb13-df5c-4f03-923b-fe769015c4e3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4:MediaServiceMetadata" minOccurs="0"/>
                <xsd:element ref="ns4:MediaServiceFastMetadata" minOccurs="0"/>
                <xsd:element ref="ns3:SharedWithDetails" minOccurs="0"/>
                <xsd:element ref="ns3:SharingHintHash" minOccurs="0"/>
                <xsd:element ref="ns4:MediaServiceAutoTags" minOccurs="0"/>
                <xsd:element ref="ns4:MediaServiceOCR" minOccurs="0"/>
                <xsd:element ref="ns4:MediaServiceDateTake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3e85ca-4841-4561-abb3-734a71a57e1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Delt med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for deling av tips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9bcb13-df5c-4f03-923b-fe769015c4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1682C3E-839D-4879-B300-00AF1FBD0A3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7E97C57-12C9-42AF-8025-1281B61F9820}">
  <ds:schemaRefs>
    <ds:schemaRef ds:uri="http://schemas.microsoft.com/office/2006/documentManagement/types"/>
    <ds:schemaRef ds:uri="fd9bcb13-df5c-4f03-923b-fe769015c4e3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093e85ca-4841-4561-abb3-734a71a57e10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8551D70-441E-4A46-9807-4CB7FDC72A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3e85ca-4841-4561-abb3-734a71a57e10"/>
    <ds:schemaRef ds:uri="fd9bcb13-df5c-4f03-923b-fe769015c4e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4</vt:i4>
      </vt:variant>
    </vt:vector>
  </HeadingPairs>
  <TitlesOfParts>
    <vt:vector size="4" baseType="lpstr">
      <vt:lpstr>Component I</vt:lpstr>
      <vt:lpstr>Component II</vt:lpstr>
      <vt:lpstr>Component III</vt:lpstr>
      <vt:lpstr>Overview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Braeken</dc:creator>
  <cp:lastModifiedBy>Malene Jordal Aase</cp:lastModifiedBy>
  <dcterms:created xsi:type="dcterms:W3CDTF">2015-06-05T18:19:34Z</dcterms:created>
  <dcterms:modified xsi:type="dcterms:W3CDTF">2021-10-27T09:38:00Z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0x0101001CC1E4845787DF4388E9CAFECDABA8ED</vt:lpwstr>
  </property>
</Properties>
</file>